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2" i="1" l="1"/>
  <c r="D53" i="1"/>
  <c r="D54" i="1"/>
  <c r="D55" i="1"/>
  <c r="D57" i="1"/>
  <c r="D58" i="1"/>
  <c r="D59" i="1"/>
  <c r="D60" i="1"/>
  <c r="D61" i="1"/>
  <c r="D51" i="1"/>
  <c r="C57" i="1"/>
  <c r="C58" i="1"/>
  <c r="C59" i="1"/>
  <c r="C60" i="1"/>
  <c r="C61" i="1"/>
  <c r="C54" i="1"/>
  <c r="C55" i="1"/>
  <c r="C52" i="1"/>
  <c r="C53" i="1"/>
  <c r="C51" i="1"/>
  <c r="G36" i="1"/>
  <c r="G37" i="1"/>
  <c r="G38" i="1"/>
  <c r="G39" i="1"/>
  <c r="G40" i="1"/>
  <c r="G41" i="1"/>
  <c r="G42" i="1"/>
  <c r="G43" i="1"/>
  <c r="G44" i="1"/>
  <c r="G35" i="1"/>
  <c r="F36" i="1"/>
  <c r="F37" i="1"/>
  <c r="F38" i="1"/>
  <c r="F39" i="1"/>
  <c r="F40" i="1"/>
  <c r="F41" i="1"/>
  <c r="F42" i="1"/>
  <c r="F43" i="1"/>
  <c r="F44" i="1"/>
  <c r="F35" i="1"/>
  <c r="E36" i="1"/>
  <c r="E37" i="1"/>
  <c r="E38" i="1"/>
  <c r="E39" i="1"/>
  <c r="E40" i="1"/>
  <c r="E41" i="1"/>
  <c r="E42" i="1"/>
  <c r="E43" i="1"/>
  <c r="E44" i="1"/>
  <c r="E35" i="1"/>
  <c r="D36" i="1"/>
  <c r="D37" i="1"/>
  <c r="D38" i="1"/>
  <c r="D39" i="1"/>
  <c r="D40" i="1"/>
  <c r="D41" i="1"/>
  <c r="D42" i="1"/>
  <c r="D43" i="1"/>
  <c r="D44" i="1"/>
  <c r="D35" i="1"/>
  <c r="B36" i="1"/>
  <c r="B37" i="1"/>
  <c r="B38" i="1"/>
  <c r="B39" i="1"/>
  <c r="B40" i="1"/>
  <c r="B41" i="1"/>
  <c r="B42" i="1"/>
  <c r="B43" i="1"/>
  <c r="B44" i="1"/>
  <c r="B35" i="1"/>
  <c r="G24" i="1"/>
  <c r="G25" i="1"/>
  <c r="G26" i="1"/>
  <c r="G27" i="1"/>
  <c r="G28" i="1"/>
  <c r="F24" i="1"/>
  <c r="F25" i="1"/>
  <c r="F26" i="1"/>
  <c r="F27" i="1"/>
  <c r="F28" i="1"/>
  <c r="E24" i="1"/>
  <c r="E25" i="1"/>
  <c r="E26" i="1"/>
  <c r="E27" i="1"/>
  <c r="E28" i="1"/>
  <c r="D24" i="1"/>
  <c r="D25" i="1"/>
  <c r="D26" i="1"/>
  <c r="D27" i="1"/>
  <c r="D28" i="1"/>
  <c r="B24" i="1"/>
  <c r="B25" i="1"/>
  <c r="B26" i="1"/>
  <c r="B27" i="1"/>
  <c r="B28" i="1"/>
  <c r="G18" i="1"/>
  <c r="G19" i="1"/>
  <c r="G20" i="1"/>
  <c r="G21" i="1"/>
  <c r="G22" i="1"/>
  <c r="F18" i="1"/>
  <c r="F19" i="1"/>
  <c r="F20" i="1"/>
  <c r="F21" i="1"/>
  <c r="F22" i="1"/>
  <c r="E18" i="1"/>
  <c r="E19" i="1"/>
  <c r="E20" i="1"/>
  <c r="E21" i="1"/>
  <c r="E22" i="1"/>
  <c r="D18" i="1"/>
  <c r="D19" i="1"/>
  <c r="D20" i="1"/>
  <c r="D21" i="1"/>
  <c r="D22" i="1"/>
  <c r="B18" i="1"/>
  <c r="B19" i="1"/>
  <c r="B20" i="1"/>
  <c r="B21" i="1"/>
  <c r="B22" i="1"/>
  <c r="G12" i="1"/>
  <c r="G13" i="1"/>
  <c r="G14" i="1"/>
  <c r="G15" i="1"/>
  <c r="G16" i="1"/>
  <c r="D13" i="1"/>
  <c r="D14" i="1"/>
  <c r="D15" i="1"/>
  <c r="D16" i="1"/>
  <c r="D12" i="1"/>
  <c r="B13" i="1"/>
  <c r="E13" i="1" s="1"/>
  <c r="F13" i="1" s="1"/>
  <c r="B14" i="1"/>
  <c r="E14" i="1" s="1"/>
  <c r="F14" i="1" s="1"/>
  <c r="B15" i="1"/>
  <c r="E15" i="1" s="1"/>
  <c r="F15" i="1" s="1"/>
  <c r="B16" i="1"/>
  <c r="E16" i="1" s="1"/>
  <c r="F16" i="1" s="1"/>
  <c r="B12" i="1"/>
  <c r="E12" i="1" s="1"/>
  <c r="F12" i="1" s="1"/>
  <c r="D7" i="1"/>
  <c r="D8" i="1"/>
  <c r="D9" i="1"/>
  <c r="D10" i="1"/>
  <c r="D6" i="1"/>
  <c r="B6" i="1"/>
  <c r="E6" i="1" s="1"/>
  <c r="F6" i="1" s="1"/>
  <c r="G6" i="1" s="1"/>
  <c r="B7" i="1" l="1"/>
  <c r="E7" i="1" s="1"/>
  <c r="F7" i="1" s="1"/>
  <c r="G7" i="1" s="1"/>
  <c r="B8" i="1"/>
  <c r="E8" i="1" s="1"/>
  <c r="F8" i="1" s="1"/>
  <c r="G8" i="1" s="1"/>
  <c r="B9" i="1"/>
  <c r="E9" i="1" s="1"/>
  <c r="F9" i="1" s="1"/>
  <c r="G9" i="1" s="1"/>
  <c r="B10" i="1"/>
  <c r="E10" i="1" s="1"/>
  <c r="F10" i="1" s="1"/>
  <c r="G10" i="1" s="1"/>
</calcChain>
</file>

<file path=xl/sharedStrings.xml><?xml version="1.0" encoding="utf-8"?>
<sst xmlns="http://schemas.openxmlformats.org/spreadsheetml/2006/main" count="43" uniqueCount="27">
  <si>
    <t>Mt. Rose Sampler (kg)</t>
  </si>
  <si>
    <t>Mt. Rose Sampler Area (m^2)</t>
  </si>
  <si>
    <t>Total Weight (kg)</t>
  </si>
  <si>
    <t>Corrected weight (kg)</t>
  </si>
  <si>
    <t>Height (in)</t>
  </si>
  <si>
    <t>Height (m)</t>
  </si>
  <si>
    <t>SWE (kg/m^3)</t>
  </si>
  <si>
    <t>SWE (cm)</t>
  </si>
  <si>
    <t>Sagehen Tower 3</t>
  </si>
  <si>
    <t>Plate 1</t>
  </si>
  <si>
    <t>Plate 2</t>
  </si>
  <si>
    <t>Plate 3</t>
  </si>
  <si>
    <t>Plate 4</t>
  </si>
  <si>
    <t>Mammoth</t>
  </si>
  <si>
    <r>
      <t xml:space="preserve">Snow (bulk density) </t>
    </r>
    <r>
      <rPr>
        <sz val="11"/>
        <color theme="1"/>
        <rFont val="Calibri"/>
        <family val="2"/>
      </rPr>
      <t>ρ</t>
    </r>
  </si>
  <si>
    <t>Plate #</t>
  </si>
  <si>
    <t>Snow Pit</t>
  </si>
  <si>
    <t>Kelly Cutter (g)</t>
  </si>
  <si>
    <t>Total Weight (g)</t>
  </si>
  <si>
    <t>Corrected weight (g)</t>
  </si>
  <si>
    <t>East Wall</t>
  </si>
  <si>
    <t>0-10</t>
  </si>
  <si>
    <t>South Wall (cm)</t>
  </si>
  <si>
    <t>10-20</t>
  </si>
  <si>
    <t>20-30</t>
  </si>
  <si>
    <t>30-40</t>
  </si>
  <si>
    <t>40-47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</si>
</sst>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14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workbookViewId="0">
      <selection activeCell="A31" sqref="A31:H61"/>
    </sheetView>
  </sheetViews>
  <sheetFormatPr defaultRowHeight="15" x14ac:dyDescent="0.25"/>
  <cols>
    <col min="1" max="1" width="27.140625" bestFit="1" customWidth="1"/>
    <col min="2" max="4" width="20.42578125" bestFit="1" customWidth="1"/>
    <col min="5" max="5" width="28.5703125" customWidth="1"/>
    <col min="6" max="6" width="19.42578125" bestFit="1" customWidth="1"/>
    <col min="7" max="7" width="12" bestFit="1" customWidth="1"/>
  </cols>
  <sheetData>
    <row r="1" spans="1:7" x14ac:dyDescent="0.25">
      <c r="A1" s="1" t="s">
        <v>8</v>
      </c>
      <c r="B1" s="2">
        <v>42003</v>
      </c>
      <c r="C1" s="1"/>
      <c r="D1" s="1"/>
      <c r="E1" s="1"/>
      <c r="F1" s="1"/>
      <c r="G1" s="1"/>
    </row>
    <row r="2" spans="1:7" x14ac:dyDescent="0.25">
      <c r="A2" s="1" t="s">
        <v>0</v>
      </c>
      <c r="B2" s="1">
        <v>0.53</v>
      </c>
      <c r="C2" s="1"/>
      <c r="D2" s="1"/>
      <c r="E2" s="1"/>
      <c r="F2" s="1"/>
      <c r="G2" s="1"/>
    </row>
    <row r="3" spans="1:7" x14ac:dyDescent="0.25">
      <c r="A3" s="1" t="s">
        <v>1</v>
      </c>
      <c r="B3" s="1">
        <v>1.34E-3</v>
      </c>
      <c r="C3" s="1"/>
      <c r="D3" s="1"/>
      <c r="E3" s="1"/>
      <c r="F3" s="1"/>
      <c r="G3" s="1"/>
    </row>
    <row r="4" spans="1:7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14</v>
      </c>
      <c r="G4" s="1" t="s">
        <v>7</v>
      </c>
    </row>
    <row r="5" spans="1:7" s="1" customFormat="1" x14ac:dyDescent="0.25">
      <c r="A5" s="1" t="s">
        <v>9</v>
      </c>
    </row>
    <row r="6" spans="1:7" x14ac:dyDescent="0.25">
      <c r="A6" s="1">
        <v>0.65</v>
      </c>
      <c r="B6" s="1">
        <f>A6-$B$2</f>
        <v>0.12</v>
      </c>
      <c r="C6" s="1">
        <v>18</v>
      </c>
      <c r="D6" s="1">
        <f>C6*0.0254</f>
        <v>0.4572</v>
      </c>
      <c r="E6" s="1">
        <f>B6/($B$3*D6)</f>
        <v>195.87103850824616</v>
      </c>
      <c r="F6" s="1">
        <f>E6/1000</f>
        <v>0.19587103850824616</v>
      </c>
      <c r="G6" s="1">
        <f>F6*(C6*2.54)</f>
        <v>8.9552238805970141</v>
      </c>
    </row>
    <row r="7" spans="1:7" x14ac:dyDescent="0.25">
      <c r="A7" s="1">
        <v>0.68</v>
      </c>
      <c r="B7" s="1">
        <f t="shared" ref="B7:B10" si="0">A7-$B$2</f>
        <v>0.15000000000000002</v>
      </c>
      <c r="C7" s="1">
        <v>20</v>
      </c>
      <c r="D7" s="1">
        <f t="shared" ref="D7:D10" si="1">C7*0.0254</f>
        <v>0.50800000000000001</v>
      </c>
      <c r="E7" s="1">
        <f t="shared" ref="E7:E10" si="2">B7/($B$3*D7)</f>
        <v>220.35491832177698</v>
      </c>
      <c r="F7" s="1">
        <f t="shared" ref="F7:F28" si="3">E7/1000</f>
        <v>0.22035491832177698</v>
      </c>
      <c r="G7" s="1">
        <f t="shared" ref="G7:G10" si="4">F7*(C7*2.54)</f>
        <v>11.19402985074627</v>
      </c>
    </row>
    <row r="8" spans="1:7" x14ac:dyDescent="0.25">
      <c r="A8" s="1">
        <v>0.66</v>
      </c>
      <c r="B8" s="1">
        <f t="shared" si="0"/>
        <v>0.13</v>
      </c>
      <c r="C8" s="1">
        <v>20</v>
      </c>
      <c r="D8" s="1">
        <f t="shared" si="1"/>
        <v>0.50800000000000001</v>
      </c>
      <c r="E8" s="1">
        <f t="shared" si="2"/>
        <v>190.97426254554003</v>
      </c>
      <c r="F8" s="1">
        <f t="shared" si="3"/>
        <v>0.19097426254554004</v>
      </c>
      <c r="G8" s="1">
        <f t="shared" si="4"/>
        <v>9.7014925373134329</v>
      </c>
    </row>
    <row r="9" spans="1:7" x14ac:dyDescent="0.25">
      <c r="A9" s="1">
        <v>0.66</v>
      </c>
      <c r="B9" s="1">
        <f t="shared" si="0"/>
        <v>0.13</v>
      </c>
      <c r="C9" s="1">
        <v>19</v>
      </c>
      <c r="D9" s="1">
        <f t="shared" si="1"/>
        <v>0.48259999999999997</v>
      </c>
      <c r="E9" s="1">
        <f t="shared" si="2"/>
        <v>201.02553952162108</v>
      </c>
      <c r="F9" s="1">
        <f t="shared" si="3"/>
        <v>0.20102553952162108</v>
      </c>
      <c r="G9" s="1">
        <f t="shared" si="4"/>
        <v>9.7014925373134329</v>
      </c>
    </row>
    <row r="10" spans="1:7" x14ac:dyDescent="0.25">
      <c r="A10" s="1">
        <v>0.65</v>
      </c>
      <c r="B10" s="1">
        <f t="shared" si="0"/>
        <v>0.12</v>
      </c>
      <c r="C10" s="1">
        <v>18.5</v>
      </c>
      <c r="D10" s="1">
        <f t="shared" si="1"/>
        <v>0.46989999999999998</v>
      </c>
      <c r="E10" s="1">
        <f t="shared" si="2"/>
        <v>190.57722665667194</v>
      </c>
      <c r="F10" s="1">
        <f t="shared" si="3"/>
        <v>0.19057722665667193</v>
      </c>
      <c r="G10" s="1">
        <f>F10*(C10*2.54)</f>
        <v>8.9552238805970141</v>
      </c>
    </row>
    <row r="11" spans="1:7" x14ac:dyDescent="0.25">
      <c r="A11" s="1" t="s">
        <v>10</v>
      </c>
      <c r="B11" s="1"/>
      <c r="C11" s="1"/>
      <c r="D11" s="1"/>
      <c r="E11" s="1"/>
      <c r="F11" s="1"/>
      <c r="G11" s="1"/>
    </row>
    <row r="12" spans="1:7" x14ac:dyDescent="0.25">
      <c r="A12" s="1">
        <v>0.59</v>
      </c>
      <c r="B12" s="1">
        <f>A12-$B$2</f>
        <v>5.9999999999999942E-2</v>
      </c>
      <c r="C12" s="1">
        <v>18.5</v>
      </c>
      <c r="D12" s="1">
        <f>C12*0.0254</f>
        <v>0.46989999999999998</v>
      </c>
      <c r="E12" s="1">
        <f>B12/($B$3*D12)</f>
        <v>95.288613328335884</v>
      </c>
      <c r="F12" s="1">
        <f t="shared" si="3"/>
        <v>9.528861332833588E-2</v>
      </c>
      <c r="G12" s="1">
        <f t="shared" ref="G11:G28" si="5">F12*(C12*2.54)</f>
        <v>4.4776119402985035</v>
      </c>
    </row>
    <row r="13" spans="1:7" x14ac:dyDescent="0.25">
      <c r="A13" s="1">
        <v>0.6</v>
      </c>
      <c r="B13" s="1">
        <f t="shared" ref="B13:B28" si="6">A13-$B$2</f>
        <v>6.9999999999999951E-2</v>
      </c>
      <c r="C13" s="1">
        <v>17</v>
      </c>
      <c r="D13" s="1">
        <f t="shared" ref="D13:D44" si="7">C13*0.0254</f>
        <v>0.43179999999999996</v>
      </c>
      <c r="E13" s="1">
        <f t="shared" ref="E13:E28" si="8">B13/($B$3*D13)</f>
        <v>120.97917084332845</v>
      </c>
      <c r="F13" s="1">
        <f t="shared" si="3"/>
        <v>0.12097917084332845</v>
      </c>
      <c r="G13" s="1">
        <f t="shared" si="5"/>
        <v>5.2238805970149222</v>
      </c>
    </row>
    <row r="14" spans="1:7" x14ac:dyDescent="0.25">
      <c r="A14" s="1">
        <v>0.61</v>
      </c>
      <c r="B14" s="1">
        <f t="shared" si="6"/>
        <v>7.999999999999996E-2</v>
      </c>
      <c r="C14" s="1">
        <v>18</v>
      </c>
      <c r="D14" s="1">
        <f t="shared" si="7"/>
        <v>0.4572</v>
      </c>
      <c r="E14" s="1">
        <f t="shared" si="8"/>
        <v>130.58069233883072</v>
      </c>
      <c r="F14" s="1">
        <f t="shared" si="3"/>
        <v>0.13058069233883071</v>
      </c>
      <c r="G14" s="1">
        <f t="shared" si="5"/>
        <v>5.9701492537313401</v>
      </c>
    </row>
    <row r="15" spans="1:7" x14ac:dyDescent="0.25">
      <c r="A15" s="1">
        <v>0.61</v>
      </c>
      <c r="B15" s="1">
        <f t="shared" si="6"/>
        <v>7.999999999999996E-2</v>
      </c>
      <c r="C15" s="1">
        <v>14</v>
      </c>
      <c r="D15" s="1">
        <f t="shared" si="7"/>
        <v>0.35559999999999997</v>
      </c>
      <c r="E15" s="1">
        <f t="shared" si="8"/>
        <v>167.88946157849665</v>
      </c>
      <c r="F15" s="1">
        <f t="shared" si="3"/>
        <v>0.16788946157849666</v>
      </c>
      <c r="G15" s="1">
        <f t="shared" si="5"/>
        <v>5.9701492537313419</v>
      </c>
    </row>
    <row r="16" spans="1:7" x14ac:dyDescent="0.25">
      <c r="A16">
        <v>0.57999999999999996</v>
      </c>
      <c r="B16" s="1">
        <f t="shared" si="6"/>
        <v>4.9999999999999933E-2</v>
      </c>
      <c r="C16">
        <v>12</v>
      </c>
      <c r="D16" s="1">
        <f t="shared" si="7"/>
        <v>0.30479999999999996</v>
      </c>
      <c r="E16" s="1">
        <f t="shared" si="8"/>
        <v>122.4193990676537</v>
      </c>
      <c r="F16" s="1">
        <f t="shared" si="3"/>
        <v>0.1224193990676537</v>
      </c>
      <c r="G16" s="1">
        <f t="shared" si="5"/>
        <v>3.7313432835820848</v>
      </c>
    </row>
    <row r="17" spans="1:7" x14ac:dyDescent="0.25">
      <c r="A17" t="s">
        <v>11</v>
      </c>
      <c r="B17" s="1"/>
      <c r="D17" s="1"/>
      <c r="E17" s="1"/>
      <c r="F17" s="1"/>
      <c r="G17" s="1"/>
    </row>
    <row r="18" spans="1:7" x14ac:dyDescent="0.25">
      <c r="A18">
        <v>0.65</v>
      </c>
      <c r="B18" s="1">
        <f t="shared" si="6"/>
        <v>0.12</v>
      </c>
      <c r="C18">
        <v>17</v>
      </c>
      <c r="D18" s="1">
        <f t="shared" si="7"/>
        <v>0.43179999999999996</v>
      </c>
      <c r="E18" s="1">
        <f t="shared" si="8"/>
        <v>207.39286430284889</v>
      </c>
      <c r="F18" s="1">
        <f t="shared" si="3"/>
        <v>0.20739286430284889</v>
      </c>
      <c r="G18" s="1">
        <f t="shared" si="5"/>
        <v>8.9552238805970159</v>
      </c>
    </row>
    <row r="19" spans="1:7" x14ac:dyDescent="0.25">
      <c r="A19">
        <v>0.65</v>
      </c>
      <c r="B19" s="1">
        <f t="shared" si="6"/>
        <v>0.12</v>
      </c>
      <c r="C19">
        <v>21.5</v>
      </c>
      <c r="D19" s="1">
        <f t="shared" si="7"/>
        <v>0.54610000000000003</v>
      </c>
      <c r="E19" s="1">
        <f t="shared" si="8"/>
        <v>163.98505549527584</v>
      </c>
      <c r="F19" s="1">
        <f t="shared" si="3"/>
        <v>0.16398505549527584</v>
      </c>
      <c r="G19" s="1">
        <f t="shared" si="5"/>
        <v>8.9552238805970141</v>
      </c>
    </row>
    <row r="20" spans="1:7" x14ac:dyDescent="0.25">
      <c r="A20">
        <v>0.62</v>
      </c>
      <c r="B20" s="1">
        <f t="shared" si="6"/>
        <v>8.9999999999999969E-2</v>
      </c>
      <c r="C20">
        <v>17.5</v>
      </c>
      <c r="D20" s="1">
        <f t="shared" si="7"/>
        <v>0.44450000000000001</v>
      </c>
      <c r="E20" s="1">
        <f t="shared" si="8"/>
        <v>151.10051542064699</v>
      </c>
      <c r="F20" s="1">
        <f t="shared" si="3"/>
        <v>0.15110051542064698</v>
      </c>
      <c r="G20" s="1">
        <f t="shared" si="5"/>
        <v>6.7164179104477588</v>
      </c>
    </row>
    <row r="21" spans="1:7" x14ac:dyDescent="0.25">
      <c r="A21">
        <v>0.64</v>
      </c>
      <c r="B21" s="1">
        <f t="shared" si="6"/>
        <v>0.10999999999999999</v>
      </c>
      <c r="C21">
        <v>20</v>
      </c>
      <c r="D21" s="1">
        <f t="shared" si="7"/>
        <v>0.50800000000000001</v>
      </c>
      <c r="E21" s="1">
        <f t="shared" si="8"/>
        <v>161.59360676930308</v>
      </c>
      <c r="F21" s="1">
        <f t="shared" si="3"/>
        <v>0.16159360676930307</v>
      </c>
      <c r="G21" s="1">
        <f t="shared" si="5"/>
        <v>8.2089552238805954</v>
      </c>
    </row>
    <row r="22" spans="1:7" x14ac:dyDescent="0.25">
      <c r="A22">
        <v>0.65</v>
      </c>
      <c r="B22" s="1">
        <f t="shared" si="6"/>
        <v>0.12</v>
      </c>
      <c r="C22">
        <v>22</v>
      </c>
      <c r="D22" s="1">
        <f t="shared" si="7"/>
        <v>0.55879999999999996</v>
      </c>
      <c r="E22" s="1">
        <f t="shared" si="8"/>
        <v>160.25812241583779</v>
      </c>
      <c r="F22" s="1">
        <f t="shared" si="3"/>
        <v>0.16025812241583778</v>
      </c>
      <c r="G22" s="1">
        <f t="shared" si="5"/>
        <v>8.9552238805970159</v>
      </c>
    </row>
    <row r="23" spans="1:7" x14ac:dyDescent="0.25">
      <c r="A23" t="s">
        <v>12</v>
      </c>
      <c r="B23" s="1"/>
      <c r="D23" s="1"/>
      <c r="E23" s="1"/>
      <c r="F23" s="1"/>
      <c r="G23" s="1"/>
    </row>
    <row r="24" spans="1:7" x14ac:dyDescent="0.25">
      <c r="A24">
        <v>0.61</v>
      </c>
      <c r="B24" s="1">
        <f t="shared" si="6"/>
        <v>7.999999999999996E-2</v>
      </c>
      <c r="C24">
        <v>23</v>
      </c>
      <c r="D24" s="1">
        <f t="shared" si="7"/>
        <v>0.58419999999999994</v>
      </c>
      <c r="E24" s="1">
        <f t="shared" si="8"/>
        <v>102.19358530865013</v>
      </c>
      <c r="F24" s="1">
        <f t="shared" si="3"/>
        <v>0.10219358530865012</v>
      </c>
      <c r="G24" s="1">
        <f t="shared" si="5"/>
        <v>5.9701492537313401</v>
      </c>
    </row>
    <row r="25" spans="1:7" x14ac:dyDescent="0.25">
      <c r="A25">
        <v>0.66</v>
      </c>
      <c r="B25" s="1">
        <f t="shared" si="6"/>
        <v>0.13</v>
      </c>
      <c r="C25">
        <v>23.5</v>
      </c>
      <c r="D25" s="1">
        <f t="shared" si="7"/>
        <v>0.59689999999999999</v>
      </c>
      <c r="E25" s="1">
        <f t="shared" si="8"/>
        <v>162.53128727280003</v>
      </c>
      <c r="F25" s="1">
        <f t="shared" si="3"/>
        <v>0.16253128727280003</v>
      </c>
      <c r="G25" s="1">
        <f t="shared" si="5"/>
        <v>9.7014925373134329</v>
      </c>
    </row>
    <row r="26" spans="1:7" x14ac:dyDescent="0.25">
      <c r="A26">
        <v>0.65</v>
      </c>
      <c r="B26" s="1">
        <f t="shared" si="6"/>
        <v>0.12</v>
      </c>
      <c r="C26">
        <v>23.5</v>
      </c>
      <c r="D26" s="1">
        <f t="shared" si="7"/>
        <v>0.59689999999999999</v>
      </c>
      <c r="E26" s="1">
        <f t="shared" si="8"/>
        <v>150.02888055950771</v>
      </c>
      <c r="F26" s="1">
        <f t="shared" si="3"/>
        <v>0.15002888055950772</v>
      </c>
      <c r="G26" s="1">
        <f t="shared" si="5"/>
        <v>8.9552238805970159</v>
      </c>
    </row>
    <row r="27" spans="1:7" x14ac:dyDescent="0.25">
      <c r="A27">
        <v>0.66</v>
      </c>
      <c r="B27" s="1">
        <f t="shared" si="6"/>
        <v>0.13</v>
      </c>
      <c r="C27">
        <v>24</v>
      </c>
      <c r="D27" s="1">
        <f t="shared" si="7"/>
        <v>0.60959999999999992</v>
      </c>
      <c r="E27" s="1">
        <f t="shared" si="8"/>
        <v>159.14521878795003</v>
      </c>
      <c r="F27" s="1">
        <f t="shared" si="3"/>
        <v>0.15914521878795002</v>
      </c>
      <c r="G27" s="1">
        <f t="shared" si="5"/>
        <v>9.7014925373134329</v>
      </c>
    </row>
    <row r="28" spans="1:7" x14ac:dyDescent="0.25">
      <c r="A28">
        <v>0.62</v>
      </c>
      <c r="B28" s="1">
        <f t="shared" si="6"/>
        <v>8.9999999999999969E-2</v>
      </c>
      <c r="C28">
        <v>23</v>
      </c>
      <c r="D28" s="1">
        <f t="shared" si="7"/>
        <v>0.58419999999999994</v>
      </c>
      <c r="E28" s="1">
        <f t="shared" si="8"/>
        <v>114.96778347223142</v>
      </c>
      <c r="F28" s="1">
        <f t="shared" si="3"/>
        <v>0.11496778347223141</v>
      </c>
      <c r="G28" s="1">
        <f t="shared" si="5"/>
        <v>6.7164179104477588</v>
      </c>
    </row>
    <row r="31" spans="1:7" x14ac:dyDescent="0.25">
      <c r="A31" s="1" t="s">
        <v>13</v>
      </c>
      <c r="B31" s="2">
        <v>42013</v>
      </c>
      <c r="C31" s="1"/>
      <c r="D31" s="1"/>
      <c r="E31" s="1"/>
      <c r="F31" s="1"/>
      <c r="G31" s="1"/>
    </row>
    <row r="32" spans="1:7" x14ac:dyDescent="0.25">
      <c r="A32" s="1" t="s">
        <v>0</v>
      </c>
      <c r="B32" s="1">
        <v>1.08</v>
      </c>
      <c r="C32" s="1"/>
      <c r="D32" s="1"/>
      <c r="E32" s="1"/>
      <c r="F32" s="1"/>
      <c r="G32" s="1"/>
    </row>
    <row r="33" spans="1:8" x14ac:dyDescent="0.25">
      <c r="A33" s="1" t="s">
        <v>1</v>
      </c>
      <c r="B33" s="1">
        <v>1.34E-3</v>
      </c>
      <c r="C33" s="1"/>
      <c r="D33" s="1"/>
      <c r="E33" s="1"/>
      <c r="F33" s="1"/>
      <c r="G33" s="1"/>
    </row>
    <row r="34" spans="1:8" x14ac:dyDescent="0.25">
      <c r="A34" s="1" t="s">
        <v>2</v>
      </c>
      <c r="B34" s="1" t="s">
        <v>3</v>
      </c>
      <c r="C34" s="1" t="s">
        <v>4</v>
      </c>
      <c r="D34" s="1" t="s">
        <v>5</v>
      </c>
      <c r="E34" s="1" t="s">
        <v>6</v>
      </c>
      <c r="F34" s="1" t="s">
        <v>14</v>
      </c>
      <c r="G34" s="1" t="s">
        <v>7</v>
      </c>
      <c r="H34" t="s">
        <v>15</v>
      </c>
    </row>
    <row r="35" spans="1:8" x14ac:dyDescent="0.25">
      <c r="A35">
        <v>1.33</v>
      </c>
      <c r="B35">
        <f>A35-$B$32</f>
        <v>0.25</v>
      </c>
      <c r="C35">
        <v>29</v>
      </c>
      <c r="D35" s="1">
        <f t="shared" si="7"/>
        <v>0.73659999999999992</v>
      </c>
      <c r="E35" s="1">
        <f t="shared" ref="E35:E44" si="9">B35/($B$3*D35)</f>
        <v>253.28151531238731</v>
      </c>
      <c r="F35" s="1">
        <f t="shared" ref="F35:F44" si="10">E35/1000</f>
        <v>0.2532815153123873</v>
      </c>
      <c r="G35" s="1">
        <f t="shared" ref="G35:G44" si="11">F35*(C35*2.54)</f>
        <v>18.656716417910449</v>
      </c>
      <c r="H35">
        <v>1</v>
      </c>
    </row>
    <row r="36" spans="1:8" x14ac:dyDescent="0.25">
      <c r="A36">
        <v>1.37</v>
      </c>
      <c r="B36" s="1">
        <f t="shared" ref="B36:B44" si="12">A36-$B$32</f>
        <v>0.29000000000000004</v>
      </c>
      <c r="C36">
        <v>28.5</v>
      </c>
      <c r="D36" s="1">
        <f t="shared" si="7"/>
        <v>0.72389999999999999</v>
      </c>
      <c r="E36" s="1">
        <f t="shared" si="9"/>
        <v>298.96105877574416</v>
      </c>
      <c r="F36" s="1">
        <f t="shared" si="10"/>
        <v>0.29896105877574414</v>
      </c>
      <c r="G36" s="1">
        <f t="shared" si="11"/>
        <v>21.641791044776117</v>
      </c>
      <c r="H36">
        <v>1</v>
      </c>
    </row>
    <row r="37" spans="1:8" x14ac:dyDescent="0.25">
      <c r="A37">
        <v>1.42</v>
      </c>
      <c r="B37" s="1">
        <f t="shared" si="12"/>
        <v>0.33999999999999986</v>
      </c>
      <c r="C37">
        <v>32.5</v>
      </c>
      <c r="D37" s="1">
        <f t="shared" si="7"/>
        <v>0.82550000000000001</v>
      </c>
      <c r="E37" s="1">
        <f t="shared" si="9"/>
        <v>307.36686042832463</v>
      </c>
      <c r="F37" s="1">
        <f t="shared" si="10"/>
        <v>0.30736686042832462</v>
      </c>
      <c r="G37" s="1">
        <f t="shared" si="11"/>
        <v>25.373134328358198</v>
      </c>
      <c r="H37">
        <v>1</v>
      </c>
    </row>
    <row r="38" spans="1:8" x14ac:dyDescent="0.25">
      <c r="A38">
        <v>1.38</v>
      </c>
      <c r="B38" s="1">
        <f t="shared" si="12"/>
        <v>0.29999999999999982</v>
      </c>
      <c r="C38">
        <v>32.5</v>
      </c>
      <c r="D38" s="1">
        <f t="shared" si="7"/>
        <v>0.82550000000000001</v>
      </c>
      <c r="E38" s="1">
        <f t="shared" si="9"/>
        <v>271.20605331910991</v>
      </c>
      <c r="F38" s="1">
        <f t="shared" si="10"/>
        <v>0.27120605331910991</v>
      </c>
      <c r="G38" s="1">
        <f t="shared" si="11"/>
        <v>22.388059701492523</v>
      </c>
    </row>
    <row r="39" spans="1:8" x14ac:dyDescent="0.25">
      <c r="A39">
        <v>1.34</v>
      </c>
      <c r="B39" s="1">
        <f t="shared" si="12"/>
        <v>0.26</v>
      </c>
      <c r="C39">
        <v>30</v>
      </c>
      <c r="D39" s="1">
        <f t="shared" si="7"/>
        <v>0.76200000000000001</v>
      </c>
      <c r="E39" s="1">
        <f t="shared" si="9"/>
        <v>254.63235006072006</v>
      </c>
      <c r="F39" s="1">
        <f t="shared" si="10"/>
        <v>0.25463235006072005</v>
      </c>
      <c r="G39" s="1">
        <f t="shared" si="11"/>
        <v>19.402985074626869</v>
      </c>
      <c r="H39">
        <v>2</v>
      </c>
    </row>
    <row r="40" spans="1:8" x14ac:dyDescent="0.25">
      <c r="A40">
        <v>1.38</v>
      </c>
      <c r="B40" s="1">
        <f t="shared" si="12"/>
        <v>0.29999999999999982</v>
      </c>
      <c r="C40">
        <v>32</v>
      </c>
      <c r="D40" s="1">
        <f t="shared" si="7"/>
        <v>0.81279999999999997</v>
      </c>
      <c r="E40" s="1">
        <f t="shared" si="9"/>
        <v>275.44364790222102</v>
      </c>
      <c r="F40" s="1">
        <f t="shared" si="10"/>
        <v>0.27544364790222103</v>
      </c>
      <c r="G40" s="1">
        <f t="shared" si="11"/>
        <v>22.388059701492526</v>
      </c>
      <c r="H40">
        <v>2</v>
      </c>
    </row>
    <row r="41" spans="1:8" x14ac:dyDescent="0.25">
      <c r="A41">
        <v>1.38</v>
      </c>
      <c r="B41" s="1">
        <f t="shared" si="12"/>
        <v>0.29999999999999982</v>
      </c>
      <c r="C41">
        <v>33</v>
      </c>
      <c r="D41" s="1">
        <f t="shared" si="7"/>
        <v>0.83819999999999995</v>
      </c>
      <c r="E41" s="1">
        <f t="shared" si="9"/>
        <v>267.09687069306278</v>
      </c>
      <c r="F41" s="1">
        <f t="shared" si="10"/>
        <v>0.26709687069306276</v>
      </c>
      <c r="G41" s="1">
        <f t="shared" si="11"/>
        <v>22.388059701492523</v>
      </c>
      <c r="H41">
        <v>2</v>
      </c>
    </row>
    <row r="42" spans="1:8" x14ac:dyDescent="0.25">
      <c r="A42">
        <v>1.35</v>
      </c>
      <c r="B42" s="1">
        <f t="shared" si="12"/>
        <v>0.27</v>
      </c>
      <c r="C42">
        <v>31</v>
      </c>
      <c r="D42" s="1">
        <f t="shared" si="7"/>
        <v>0.78739999999999999</v>
      </c>
      <c r="E42" s="1">
        <f t="shared" si="9"/>
        <v>255.89603418012805</v>
      </c>
      <c r="F42" s="1">
        <f t="shared" si="10"/>
        <v>0.25589603418012807</v>
      </c>
      <c r="G42" s="1">
        <f t="shared" si="11"/>
        <v>20.149253731343283</v>
      </c>
      <c r="H42">
        <v>3</v>
      </c>
    </row>
    <row r="43" spans="1:8" x14ac:dyDescent="0.25">
      <c r="A43">
        <v>1.42</v>
      </c>
      <c r="B43" s="1">
        <f t="shared" si="12"/>
        <v>0.33999999999999986</v>
      </c>
      <c r="C43">
        <v>28.5</v>
      </c>
      <c r="D43" s="1">
        <f t="shared" si="7"/>
        <v>0.72389999999999999</v>
      </c>
      <c r="E43" s="1">
        <f t="shared" si="9"/>
        <v>350.50606890949297</v>
      </c>
      <c r="F43" s="1">
        <f t="shared" si="10"/>
        <v>0.35050606890949298</v>
      </c>
      <c r="G43" s="1">
        <f t="shared" si="11"/>
        <v>25.373134328358198</v>
      </c>
      <c r="H43">
        <v>3</v>
      </c>
    </row>
    <row r="44" spans="1:8" x14ac:dyDescent="0.25">
      <c r="A44">
        <v>1.35</v>
      </c>
      <c r="B44" s="1">
        <f t="shared" si="12"/>
        <v>0.27</v>
      </c>
      <c r="C44">
        <v>26</v>
      </c>
      <c r="D44" s="1">
        <f t="shared" si="7"/>
        <v>0.66039999999999999</v>
      </c>
      <c r="E44" s="1">
        <f t="shared" si="9"/>
        <v>305.10680998399886</v>
      </c>
      <c r="F44" s="1">
        <f t="shared" si="10"/>
        <v>0.30510680998399886</v>
      </c>
      <c r="G44" s="1">
        <f t="shared" si="11"/>
        <v>20.149253731343286</v>
      </c>
      <c r="H44">
        <v>3</v>
      </c>
    </row>
    <row r="46" spans="1:8" x14ac:dyDescent="0.25">
      <c r="A46" t="s">
        <v>13</v>
      </c>
      <c r="B46" s="2">
        <v>42013</v>
      </c>
    </row>
    <row r="47" spans="1:8" x14ac:dyDescent="0.25">
      <c r="A47" t="s">
        <v>16</v>
      </c>
    </row>
    <row r="48" spans="1:8" x14ac:dyDescent="0.25">
      <c r="A48" t="s">
        <v>17</v>
      </c>
      <c r="B48">
        <v>756</v>
      </c>
    </row>
    <row r="49" spans="1:4" x14ac:dyDescent="0.25">
      <c r="B49" t="s">
        <v>18</v>
      </c>
      <c r="C49" s="1" t="s">
        <v>19</v>
      </c>
      <c r="D49" s="1" t="s">
        <v>3</v>
      </c>
    </row>
    <row r="50" spans="1:4" x14ac:dyDescent="0.25">
      <c r="A50" t="s">
        <v>22</v>
      </c>
    </row>
    <row r="51" spans="1:4" x14ac:dyDescent="0.25">
      <c r="A51" t="s">
        <v>21</v>
      </c>
      <c r="B51">
        <v>1061</v>
      </c>
      <c r="C51">
        <f>B51-$B$48</f>
        <v>305</v>
      </c>
      <c r="D51">
        <f>C51*0.001</f>
        <v>0.30499999999999999</v>
      </c>
    </row>
    <row r="52" spans="1:4" x14ac:dyDescent="0.25">
      <c r="A52" s="3" t="s">
        <v>23</v>
      </c>
      <c r="B52">
        <v>1087</v>
      </c>
      <c r="C52" s="1">
        <f t="shared" ref="C52:C61" si="13">B52-$B$48</f>
        <v>331</v>
      </c>
      <c r="D52" s="1">
        <f t="shared" ref="D52:D61" si="14">C52*0.001</f>
        <v>0.33100000000000002</v>
      </c>
    </row>
    <row r="53" spans="1:4" x14ac:dyDescent="0.25">
      <c r="A53" t="s">
        <v>24</v>
      </c>
      <c r="B53">
        <v>1021</v>
      </c>
      <c r="C53" s="1">
        <f t="shared" si="13"/>
        <v>265</v>
      </c>
      <c r="D53" s="1">
        <f t="shared" si="14"/>
        <v>0.26500000000000001</v>
      </c>
    </row>
    <row r="54" spans="1:4" x14ac:dyDescent="0.25">
      <c r="A54" t="s">
        <v>25</v>
      </c>
      <c r="B54">
        <v>1043</v>
      </c>
      <c r="C54" s="1">
        <f t="shared" si="13"/>
        <v>287</v>
      </c>
      <c r="D54" s="1">
        <f t="shared" si="14"/>
        <v>0.28700000000000003</v>
      </c>
    </row>
    <row r="55" spans="1:4" x14ac:dyDescent="0.25">
      <c r="A55" t="s">
        <v>26</v>
      </c>
      <c r="B55">
        <v>996</v>
      </c>
      <c r="C55" s="1">
        <f t="shared" si="13"/>
        <v>240</v>
      </c>
      <c r="D55" s="1">
        <f t="shared" si="14"/>
        <v>0.24</v>
      </c>
    </row>
    <row r="56" spans="1:4" x14ac:dyDescent="0.25">
      <c r="A56" t="s">
        <v>20</v>
      </c>
      <c r="C56" s="1"/>
      <c r="D56" s="1"/>
    </row>
    <row r="57" spans="1:4" x14ac:dyDescent="0.25">
      <c r="A57" s="1" t="s">
        <v>21</v>
      </c>
      <c r="B57">
        <v>1100</v>
      </c>
      <c r="C57" s="1">
        <f t="shared" si="13"/>
        <v>344</v>
      </c>
      <c r="D57" s="1">
        <f t="shared" si="14"/>
        <v>0.34400000000000003</v>
      </c>
    </row>
    <row r="58" spans="1:4" x14ac:dyDescent="0.25">
      <c r="A58" s="3" t="s">
        <v>23</v>
      </c>
      <c r="B58">
        <v>1069</v>
      </c>
      <c r="C58" s="1">
        <f t="shared" si="13"/>
        <v>313</v>
      </c>
      <c r="D58" s="1">
        <f t="shared" si="14"/>
        <v>0.313</v>
      </c>
    </row>
    <row r="59" spans="1:4" x14ac:dyDescent="0.25">
      <c r="A59" s="1" t="s">
        <v>24</v>
      </c>
      <c r="B59">
        <v>1025</v>
      </c>
      <c r="C59" s="1">
        <f t="shared" si="13"/>
        <v>269</v>
      </c>
      <c r="D59" s="1">
        <f t="shared" si="14"/>
        <v>0.26900000000000002</v>
      </c>
    </row>
    <row r="60" spans="1:4" x14ac:dyDescent="0.25">
      <c r="A60" s="1" t="s">
        <v>25</v>
      </c>
      <c r="B60">
        <v>1038</v>
      </c>
      <c r="C60" s="1">
        <f t="shared" si="13"/>
        <v>282</v>
      </c>
      <c r="D60" s="1">
        <f t="shared" si="14"/>
        <v>0.28200000000000003</v>
      </c>
    </row>
    <row r="61" spans="1:4" x14ac:dyDescent="0.25">
      <c r="A61" s="1" t="s">
        <v>26</v>
      </c>
      <c r="B61">
        <v>979</v>
      </c>
      <c r="C61" s="1">
        <f t="shared" si="13"/>
        <v>223</v>
      </c>
      <c r="D61" s="1">
        <f t="shared" si="14"/>
        <v>0.223</v>
      </c>
    </row>
  </sheetData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trustman</dc:creator>
  <cp:lastModifiedBy>trustman</cp:lastModifiedBy>
  <dcterms:created xsi:type="dcterms:W3CDTF">2015-01-16T21:36:04Z</dcterms:created>
  <dcterms:modified xsi:type="dcterms:W3CDTF">2015-01-16T22:13:57Z</dcterms:modified>
</cp:coreProperties>
</file>